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a\Lokalni izbori 2026\"/>
    </mc:Choice>
  </mc:AlternateContent>
  <xr:revisionPtr revIDLastSave="0" documentId="13_ncr:1_{01EC90FF-CDD4-41CA-9A67-FAC49C2C9A3F}" xr6:coauthVersionLast="47" xr6:coauthVersionMax="47" xr10:uidLastSave="{00000000-0000-0000-0000-000000000000}"/>
  <bookViews>
    <workbookView xWindow="-120" yWindow="-120" windowWidth="29040" windowHeight="15840" xr2:uid="{601A0FF8-4C9F-419D-8A02-B8C9C5BD4F06}"/>
  </bookViews>
  <sheets>
    <sheet name="Sheet1" sheetId="1" r:id="rId1"/>
    <sheet name="Sheet2" sheetId="2" r:id="rId2"/>
  </sheets>
  <definedNames>
    <definedName name="_xlnm.Print_Area" localSheetId="0">Sheet1!$A$1:$L$47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D21" i="2"/>
  <c r="C21" i="2"/>
  <c r="E20" i="2"/>
  <c r="D20" i="2"/>
  <c r="C20" i="2"/>
  <c r="C6" i="2"/>
  <c r="F11" i="1"/>
  <c r="E11" i="1"/>
  <c r="D11" i="1"/>
  <c r="G10" i="1"/>
  <c r="G11" i="1" s="1"/>
  <c r="G9" i="1"/>
  <c r="G8" i="1"/>
  <c r="G6" i="1"/>
  <c r="H47" i="1"/>
  <c r="G47" i="1"/>
  <c r="F47" i="1"/>
  <c r="E47" i="1"/>
  <c r="D47" i="1"/>
  <c r="C47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H46" i="1"/>
  <c r="G46" i="1"/>
  <c r="F46" i="1"/>
  <c r="E46" i="1"/>
  <c r="D46" i="1"/>
  <c r="H45" i="1"/>
  <c r="G45" i="1"/>
  <c r="F45" i="1"/>
  <c r="E45" i="1"/>
  <c r="D45" i="1"/>
  <c r="C46" i="1"/>
  <c r="C45" i="1"/>
  <c r="K47" i="1" l="1"/>
  <c r="I45" i="1"/>
  <c r="J46" i="1"/>
</calcChain>
</file>

<file path=xl/sharedStrings.xml><?xml version="1.0" encoding="utf-8"?>
<sst xmlns="http://schemas.openxmlformats.org/spreadsheetml/2006/main" count="223" uniqueCount="29">
  <si>
    <t>Бирачко место</t>
  </si>
  <si>
    <t>пресдсе-дник</t>
  </si>
  <si>
    <t>заменик председ.</t>
  </si>
  <si>
    <t>члан 1</t>
  </si>
  <si>
    <t>заменик члана 1</t>
  </si>
  <si>
    <t>члан 2</t>
  </si>
  <si>
    <t>заменик члана 2</t>
  </si>
  <si>
    <t>СНС</t>
  </si>
  <si>
    <t>СПС</t>
  </si>
  <si>
    <t>СПС 5/13</t>
  </si>
  <si>
    <t>за 15 преосталих места</t>
  </si>
  <si>
    <t>за 16 преосталих места</t>
  </si>
  <si>
    <t>за 31 преостало места</t>
  </si>
  <si>
    <t>број одборника</t>
  </si>
  <si>
    <t xml:space="preserve">СНС има више од 50% одборника. Следи да на  50% места (16 од 31) добија председика и два заменика члана, а на других 50% (15 од 31) заменика председника, једног члана и заменика другог члана. </t>
  </si>
  <si>
    <t xml:space="preserve"> СНС</t>
  </si>
  <si>
    <t>Број одборника</t>
  </si>
  <si>
    <t>укупно</t>
  </si>
  <si>
    <t>Председник</t>
  </si>
  <si>
    <t>Заменик</t>
  </si>
  <si>
    <t>Укупно</t>
  </si>
  <si>
    <t>СНС - Александар Вучић - Заједно можемо све</t>
  </si>
  <si>
    <t>СПС - Ивица Дачић, премијер Србије</t>
  </si>
  <si>
    <t>ПЗК - Покрет за Кладово доктор Борислав Петровић</t>
  </si>
  <si>
    <t>ПЗК</t>
  </si>
  <si>
    <t>Преостала места деле СПС и ПЗК у односу 5:8</t>
  </si>
  <si>
    <t>ПЗК 8/13</t>
  </si>
  <si>
    <t>Кладово 2026. РАСПОДЕЛА БО</t>
  </si>
  <si>
    <t>Чл.+ зам. Чл.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</si>
</sst>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0" xfId="0" applyFont="1"/>
    <xf numFmtId="0" fontId="7" fillId="0" borderId="2" xfId="0" applyFont="1" applyBorder="1"/>
    <xf numFmtId="0" fontId="7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1" xfId="0" applyFont="1" applyBorder="1"/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88505-30D4-4531-84DA-CD8C1FB07266}">
  <dimension ref="B1:Q47"/>
  <sheetViews>
    <sheetView tabSelected="1" topLeftCell="A5" zoomScale="85" zoomScaleNormal="85" workbookViewId="0">
      <selection activeCell="F27" sqref="F27"/>
    </sheetView>
  </sheetViews>
  <sheetFormatPr defaultRowHeight="15" x14ac:dyDescent="0.25"/>
  <cols>
    <col min="1" max="1" width="4.5703125" customWidth="1"/>
    <col min="2" max="2" width="10.140625" customWidth="1"/>
    <col min="9" max="11" width="3.7109375" bestFit="1" customWidth="1"/>
    <col min="12" max="12" width="4.7109375" customWidth="1"/>
    <col min="14" max="16" width="10.28515625" customWidth="1"/>
  </cols>
  <sheetData>
    <row r="1" spans="2:17" ht="18.75" x14ac:dyDescent="0.3">
      <c r="B1" s="25" t="s">
        <v>27</v>
      </c>
      <c r="C1" s="25"/>
      <c r="D1" s="25"/>
      <c r="E1" s="25"/>
      <c r="F1" s="25"/>
      <c r="G1" s="25"/>
      <c r="H1" s="25"/>
    </row>
    <row r="2" spans="2:17" x14ac:dyDescent="0.25">
      <c r="C2" s="24" t="s">
        <v>21</v>
      </c>
      <c r="H2" s="16"/>
    </row>
    <row r="3" spans="2:17" x14ac:dyDescent="0.25">
      <c r="C3" s="24" t="s">
        <v>22</v>
      </c>
      <c r="H3" s="20"/>
    </row>
    <row r="4" spans="2:17" x14ac:dyDescent="0.25">
      <c r="C4" s="24" t="s">
        <v>23</v>
      </c>
      <c r="H4" s="20"/>
    </row>
    <row r="5" spans="2:17" x14ac:dyDescent="0.25">
      <c r="H5" s="20"/>
    </row>
    <row r="6" spans="2:17" ht="24" x14ac:dyDescent="0.25">
      <c r="C6" s="13" t="s">
        <v>16</v>
      </c>
      <c r="D6" s="14">
        <v>15</v>
      </c>
      <c r="E6" s="14">
        <v>5</v>
      </c>
      <c r="F6" s="14">
        <v>8</v>
      </c>
      <c r="G6" s="15">
        <f>SUM(D6:F6)</f>
        <v>28</v>
      </c>
      <c r="H6" s="20"/>
    </row>
    <row r="7" spans="2:17" x14ac:dyDescent="0.25">
      <c r="C7" s="17"/>
      <c r="D7" s="18" t="s">
        <v>7</v>
      </c>
      <c r="E7" s="18" t="s">
        <v>8</v>
      </c>
      <c r="F7" s="18" t="s">
        <v>24</v>
      </c>
      <c r="G7" s="19" t="s">
        <v>17</v>
      </c>
      <c r="H7" s="20"/>
    </row>
    <row r="8" spans="2:17" x14ac:dyDescent="0.25">
      <c r="C8" s="23" t="s">
        <v>18</v>
      </c>
      <c r="D8" s="21">
        <v>16</v>
      </c>
      <c r="E8" s="21">
        <v>6</v>
      </c>
      <c r="F8" s="21">
        <v>9</v>
      </c>
      <c r="G8" s="15">
        <f t="shared" ref="G8:G10" si="0">SUM(D8:F8)</f>
        <v>31</v>
      </c>
    </row>
    <row r="9" spans="2:17" x14ac:dyDescent="0.25">
      <c r="C9" s="17" t="s">
        <v>19</v>
      </c>
      <c r="D9" s="21">
        <v>15</v>
      </c>
      <c r="E9" s="21">
        <v>6</v>
      </c>
      <c r="F9" s="21">
        <v>10</v>
      </c>
      <c r="G9" s="15">
        <f t="shared" si="0"/>
        <v>31</v>
      </c>
      <c r="M9" s="26"/>
      <c r="N9" s="26"/>
      <c r="O9" s="26"/>
      <c r="P9" s="26"/>
      <c r="Q9" s="26"/>
    </row>
    <row r="10" spans="2:17" x14ac:dyDescent="0.25">
      <c r="C10" s="23" t="s">
        <v>28</v>
      </c>
      <c r="D10" s="21">
        <v>62</v>
      </c>
      <c r="E10" s="21">
        <v>24</v>
      </c>
      <c r="F10" s="21">
        <v>38</v>
      </c>
      <c r="G10" s="15">
        <f t="shared" si="0"/>
        <v>124</v>
      </c>
      <c r="M10" s="26"/>
      <c r="N10" s="26"/>
      <c r="O10" s="26"/>
      <c r="P10" s="26"/>
      <c r="Q10" s="26"/>
    </row>
    <row r="11" spans="2:17" x14ac:dyDescent="0.25">
      <c r="C11" s="17" t="s">
        <v>20</v>
      </c>
      <c r="D11" s="21">
        <f>SUM(D8:D10)</f>
        <v>93</v>
      </c>
      <c r="E11" s="21">
        <f>SUM(E8:E10)</f>
        <v>36</v>
      </c>
      <c r="F11" s="21">
        <f>SUM(F8:F10)</f>
        <v>57</v>
      </c>
      <c r="G11" s="19">
        <f>SUM(G8:G10)</f>
        <v>186</v>
      </c>
      <c r="H11" s="22"/>
      <c r="M11" s="26"/>
      <c r="N11" s="26"/>
      <c r="O11" s="26"/>
      <c r="P11" s="26"/>
      <c r="Q11" s="26"/>
    </row>
    <row r="12" spans="2:17" x14ac:dyDescent="0.25">
      <c r="M12" s="26"/>
      <c r="N12" s="26"/>
      <c r="O12" s="26"/>
      <c r="P12" s="26"/>
      <c r="Q12" s="26"/>
    </row>
    <row r="13" spans="2:17" ht="44.25" customHeight="1" x14ac:dyDescent="0.25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0" t="s">
        <v>7</v>
      </c>
      <c r="J13" s="11" t="s">
        <v>8</v>
      </c>
      <c r="K13" s="12" t="s">
        <v>24</v>
      </c>
    </row>
    <row r="14" spans="2:17" x14ac:dyDescent="0.25">
      <c r="B14" s="2">
        <v>1</v>
      </c>
      <c r="C14" s="3" t="s">
        <v>7</v>
      </c>
      <c r="D14" s="5" t="s">
        <v>8</v>
      </c>
      <c r="E14" s="4" t="s">
        <v>24</v>
      </c>
      <c r="F14" s="3" t="s">
        <v>7</v>
      </c>
      <c r="G14" s="4" t="s">
        <v>24</v>
      </c>
      <c r="H14" s="3" t="s">
        <v>7</v>
      </c>
      <c r="I14" s="7">
        <f>COUNTIF(C14:H14,"СНС")</f>
        <v>3</v>
      </c>
      <c r="J14" s="8">
        <f>COUNTIF(C14:H14,"СПС")</f>
        <v>1</v>
      </c>
      <c r="K14" s="9">
        <f>COUNTIF(C14:H14,"ПЗК")</f>
        <v>2</v>
      </c>
    </row>
    <row r="15" spans="2:17" x14ac:dyDescent="0.25">
      <c r="B15" s="2">
        <v>2</v>
      </c>
      <c r="C15" s="4" t="s">
        <v>24</v>
      </c>
      <c r="D15" s="3" t="s">
        <v>7</v>
      </c>
      <c r="E15" s="3" t="s">
        <v>7</v>
      </c>
      <c r="F15" s="4" t="s">
        <v>24</v>
      </c>
      <c r="G15" s="5" t="s">
        <v>8</v>
      </c>
      <c r="H15" s="3" t="s">
        <v>7</v>
      </c>
      <c r="I15" s="7">
        <f t="shared" ref="I15:I44" si="1">COUNTIF(C15:H15,"СНС")</f>
        <v>3</v>
      </c>
      <c r="J15" s="8">
        <f t="shared" ref="J15:J44" si="2">COUNTIF(C15:H15,"СПС")</f>
        <v>1</v>
      </c>
      <c r="K15" s="9">
        <f>COUNTIF(C15:H15,"ПЗК")</f>
        <v>2</v>
      </c>
    </row>
    <row r="16" spans="2:17" x14ac:dyDescent="0.25">
      <c r="B16" s="2">
        <v>3</v>
      </c>
      <c r="C16" s="3" t="s">
        <v>7</v>
      </c>
      <c r="D16" s="4" t="s">
        <v>24</v>
      </c>
      <c r="E16" s="5" t="s">
        <v>8</v>
      </c>
      <c r="F16" s="3" t="s">
        <v>7</v>
      </c>
      <c r="G16" s="4" t="s">
        <v>24</v>
      </c>
      <c r="H16" s="3" t="s">
        <v>7</v>
      </c>
      <c r="I16" s="7">
        <f t="shared" si="1"/>
        <v>3</v>
      </c>
      <c r="J16" s="8">
        <f t="shared" si="2"/>
        <v>1</v>
      </c>
      <c r="K16" s="9">
        <f>COUNTIF(C16:H16,"ПЗК")</f>
        <v>2</v>
      </c>
    </row>
    <row r="17" spans="2:11" x14ac:dyDescent="0.25">
      <c r="B17" s="2">
        <v>4</v>
      </c>
      <c r="C17" s="5" t="s">
        <v>8</v>
      </c>
      <c r="D17" s="3" t="s">
        <v>7</v>
      </c>
      <c r="E17" s="3" t="s">
        <v>7</v>
      </c>
      <c r="F17" s="5" t="s">
        <v>8</v>
      </c>
      <c r="G17" s="4" t="s">
        <v>24</v>
      </c>
      <c r="H17" s="3" t="s">
        <v>7</v>
      </c>
      <c r="I17" s="7">
        <f t="shared" si="1"/>
        <v>3</v>
      </c>
      <c r="J17" s="8">
        <f t="shared" si="2"/>
        <v>2</v>
      </c>
      <c r="K17" s="9">
        <f>COUNTIF(C17:H17,"ПЗК")</f>
        <v>1</v>
      </c>
    </row>
    <row r="18" spans="2:11" x14ac:dyDescent="0.25">
      <c r="B18" s="2">
        <v>5</v>
      </c>
      <c r="C18" s="3" t="s">
        <v>7</v>
      </c>
      <c r="D18" s="5" t="s">
        <v>8</v>
      </c>
      <c r="E18" s="4" t="s">
        <v>24</v>
      </c>
      <c r="F18" s="3" t="s">
        <v>7</v>
      </c>
      <c r="G18" s="4" t="s">
        <v>24</v>
      </c>
      <c r="H18" s="3" t="s">
        <v>7</v>
      </c>
      <c r="I18" s="7">
        <f t="shared" si="1"/>
        <v>3</v>
      </c>
      <c r="J18" s="8">
        <f t="shared" si="2"/>
        <v>1</v>
      </c>
      <c r="K18" s="9">
        <f>COUNTIF(C18:H18,"ПЗК")</f>
        <v>2</v>
      </c>
    </row>
    <row r="19" spans="2:11" ht="15" customHeight="1" x14ac:dyDescent="0.25">
      <c r="B19" s="2">
        <v>6</v>
      </c>
      <c r="C19" s="4" t="s">
        <v>24</v>
      </c>
      <c r="D19" s="3" t="s">
        <v>7</v>
      </c>
      <c r="E19" s="3" t="s">
        <v>7</v>
      </c>
      <c r="F19" s="4" t="s">
        <v>24</v>
      </c>
      <c r="G19" s="5" t="s">
        <v>8</v>
      </c>
      <c r="H19" s="3" t="s">
        <v>7</v>
      </c>
      <c r="I19" s="7">
        <f t="shared" si="1"/>
        <v>3</v>
      </c>
      <c r="J19" s="8">
        <f t="shared" si="2"/>
        <v>1</v>
      </c>
      <c r="K19" s="9">
        <f>COUNTIF(C19:H19,"ПЗК")</f>
        <v>2</v>
      </c>
    </row>
    <row r="20" spans="2:11" x14ac:dyDescent="0.25">
      <c r="B20" s="2">
        <v>7</v>
      </c>
      <c r="C20" s="3" t="s">
        <v>7</v>
      </c>
      <c r="D20" s="4" t="s">
        <v>24</v>
      </c>
      <c r="E20" s="5" t="s">
        <v>8</v>
      </c>
      <c r="F20" s="3" t="s">
        <v>7</v>
      </c>
      <c r="G20" s="4" t="s">
        <v>24</v>
      </c>
      <c r="H20" s="3" t="s">
        <v>7</v>
      </c>
      <c r="I20" s="7">
        <f t="shared" si="1"/>
        <v>3</v>
      </c>
      <c r="J20" s="8">
        <f t="shared" si="2"/>
        <v>1</v>
      </c>
      <c r="K20" s="9">
        <f>COUNTIF(C20:H20,"ПЗК")</f>
        <v>2</v>
      </c>
    </row>
    <row r="21" spans="2:11" x14ac:dyDescent="0.25">
      <c r="B21" s="2">
        <v>8</v>
      </c>
      <c r="C21" s="4" t="s">
        <v>24</v>
      </c>
      <c r="D21" s="3" t="s">
        <v>7</v>
      </c>
      <c r="E21" s="3" t="s">
        <v>7</v>
      </c>
      <c r="F21" s="4" t="s">
        <v>24</v>
      </c>
      <c r="G21" s="5" t="s">
        <v>8</v>
      </c>
      <c r="H21" s="3" t="s">
        <v>7</v>
      </c>
      <c r="I21" s="7">
        <f t="shared" si="1"/>
        <v>3</v>
      </c>
      <c r="J21" s="8">
        <f t="shared" si="2"/>
        <v>1</v>
      </c>
      <c r="K21" s="9">
        <f>COUNTIF(C21:H21,"ПЗК")</f>
        <v>2</v>
      </c>
    </row>
    <row r="22" spans="2:11" x14ac:dyDescent="0.25">
      <c r="B22" s="2">
        <v>9</v>
      </c>
      <c r="C22" s="3" t="s">
        <v>7</v>
      </c>
      <c r="D22" s="4" t="s">
        <v>24</v>
      </c>
      <c r="E22" s="4" t="s">
        <v>24</v>
      </c>
      <c r="F22" s="3" t="s">
        <v>7</v>
      </c>
      <c r="G22" s="5" t="s">
        <v>8</v>
      </c>
      <c r="H22" s="3" t="s">
        <v>7</v>
      </c>
      <c r="I22" s="7">
        <f t="shared" si="1"/>
        <v>3</v>
      </c>
      <c r="J22" s="8">
        <f t="shared" si="2"/>
        <v>1</v>
      </c>
      <c r="K22" s="9">
        <f>COUNTIF(C22:H22,"ПЗК")</f>
        <v>2</v>
      </c>
    </row>
    <row r="23" spans="2:11" x14ac:dyDescent="0.25">
      <c r="B23" s="2">
        <v>10</v>
      </c>
      <c r="C23" s="5" t="s">
        <v>8</v>
      </c>
      <c r="D23" s="3" t="s">
        <v>7</v>
      </c>
      <c r="E23" s="3" t="s">
        <v>7</v>
      </c>
      <c r="F23" s="5" t="s">
        <v>8</v>
      </c>
      <c r="G23" s="4" t="s">
        <v>24</v>
      </c>
      <c r="H23" s="3" t="s">
        <v>7</v>
      </c>
      <c r="I23" s="7">
        <f t="shared" si="1"/>
        <v>3</v>
      </c>
      <c r="J23" s="8">
        <f t="shared" si="2"/>
        <v>2</v>
      </c>
      <c r="K23" s="9">
        <f>COUNTIF(C23:H23,"ПЗК")</f>
        <v>1</v>
      </c>
    </row>
    <row r="24" spans="2:11" x14ac:dyDescent="0.25">
      <c r="B24" s="2">
        <v>11</v>
      </c>
      <c r="C24" s="3" t="s">
        <v>7</v>
      </c>
      <c r="D24" s="5" t="s">
        <v>8</v>
      </c>
      <c r="E24" s="4" t="s">
        <v>24</v>
      </c>
      <c r="F24" s="3" t="s">
        <v>7</v>
      </c>
      <c r="G24" s="4" t="s">
        <v>24</v>
      </c>
      <c r="H24" s="3" t="s">
        <v>7</v>
      </c>
      <c r="I24" s="7">
        <f t="shared" si="1"/>
        <v>3</v>
      </c>
      <c r="J24" s="8">
        <f t="shared" si="2"/>
        <v>1</v>
      </c>
      <c r="K24" s="9">
        <f>COUNTIF(C24:H24,"ПЗК")</f>
        <v>2</v>
      </c>
    </row>
    <row r="25" spans="2:11" x14ac:dyDescent="0.25">
      <c r="B25" s="2">
        <v>12</v>
      </c>
      <c r="C25" s="4" t="s">
        <v>24</v>
      </c>
      <c r="D25" s="3" t="s">
        <v>7</v>
      </c>
      <c r="E25" s="3" t="s">
        <v>7</v>
      </c>
      <c r="F25" s="4" t="s">
        <v>24</v>
      </c>
      <c r="G25" s="5" t="s">
        <v>8</v>
      </c>
      <c r="H25" s="3" t="s">
        <v>7</v>
      </c>
      <c r="I25" s="7">
        <f t="shared" si="1"/>
        <v>3</v>
      </c>
      <c r="J25" s="8">
        <f t="shared" si="2"/>
        <v>1</v>
      </c>
      <c r="K25" s="9">
        <f>COUNTIF(C25:H25,"ПЗК")</f>
        <v>2</v>
      </c>
    </row>
    <row r="26" spans="2:11" x14ac:dyDescent="0.25">
      <c r="B26" s="2">
        <v>13</v>
      </c>
      <c r="C26" s="3" t="s">
        <v>7</v>
      </c>
      <c r="D26" s="4" t="s">
        <v>24</v>
      </c>
      <c r="E26" s="5" t="s">
        <v>8</v>
      </c>
      <c r="F26" s="3" t="s">
        <v>7</v>
      </c>
      <c r="G26" s="4" t="s">
        <v>24</v>
      </c>
      <c r="H26" s="3" t="s">
        <v>7</v>
      </c>
      <c r="I26" s="7">
        <f t="shared" si="1"/>
        <v>3</v>
      </c>
      <c r="J26" s="8">
        <f t="shared" si="2"/>
        <v>1</v>
      </c>
      <c r="K26" s="9">
        <f>COUNTIF(C26:H26,"ПЗК")</f>
        <v>2</v>
      </c>
    </row>
    <row r="27" spans="2:11" x14ac:dyDescent="0.25">
      <c r="B27" s="2">
        <v>14</v>
      </c>
      <c r="C27" s="5" t="s">
        <v>8</v>
      </c>
      <c r="D27" s="3" t="s">
        <v>7</v>
      </c>
      <c r="E27" s="3" t="s">
        <v>7</v>
      </c>
      <c r="F27" s="5" t="s">
        <v>8</v>
      </c>
      <c r="G27" s="4" t="s">
        <v>24</v>
      </c>
      <c r="H27" s="3" t="s">
        <v>7</v>
      </c>
      <c r="I27" s="7">
        <f t="shared" si="1"/>
        <v>3</v>
      </c>
      <c r="J27" s="8">
        <f t="shared" si="2"/>
        <v>2</v>
      </c>
      <c r="K27" s="9">
        <f>COUNTIF(C27:H27,"ПЗК")</f>
        <v>1</v>
      </c>
    </row>
    <row r="28" spans="2:11" x14ac:dyDescent="0.25">
      <c r="B28" s="2">
        <v>15</v>
      </c>
      <c r="C28" s="3" t="s">
        <v>7</v>
      </c>
      <c r="D28" s="5" t="s">
        <v>8</v>
      </c>
      <c r="E28" s="4" t="s">
        <v>24</v>
      </c>
      <c r="F28" s="3" t="s">
        <v>7</v>
      </c>
      <c r="G28" s="4" t="s">
        <v>24</v>
      </c>
      <c r="H28" s="3" t="s">
        <v>7</v>
      </c>
      <c r="I28" s="7">
        <f t="shared" si="1"/>
        <v>3</v>
      </c>
      <c r="J28" s="8">
        <f t="shared" si="2"/>
        <v>1</v>
      </c>
      <c r="K28" s="9">
        <f>COUNTIF(C28:H28,"ПЗК")</f>
        <v>2</v>
      </c>
    </row>
    <row r="29" spans="2:11" x14ac:dyDescent="0.25">
      <c r="B29" s="2">
        <v>16</v>
      </c>
      <c r="C29" s="4" t="s">
        <v>24</v>
      </c>
      <c r="D29" s="3" t="s">
        <v>7</v>
      </c>
      <c r="E29" s="3" t="s">
        <v>7</v>
      </c>
      <c r="F29" s="4" t="s">
        <v>24</v>
      </c>
      <c r="G29" s="5" t="s">
        <v>8</v>
      </c>
      <c r="H29" s="3" t="s">
        <v>7</v>
      </c>
      <c r="I29" s="7">
        <f t="shared" si="1"/>
        <v>3</v>
      </c>
      <c r="J29" s="8">
        <f t="shared" si="2"/>
        <v>1</v>
      </c>
      <c r="K29" s="9">
        <f>COUNTIF(C29:H29,"ПЗК")</f>
        <v>2</v>
      </c>
    </row>
    <row r="30" spans="2:11" x14ac:dyDescent="0.25">
      <c r="B30" s="2">
        <v>17</v>
      </c>
      <c r="C30" s="3" t="s">
        <v>7</v>
      </c>
      <c r="D30" s="4" t="s">
        <v>24</v>
      </c>
      <c r="E30" s="5" t="s">
        <v>8</v>
      </c>
      <c r="F30" s="3" t="s">
        <v>7</v>
      </c>
      <c r="G30" s="4" t="s">
        <v>24</v>
      </c>
      <c r="H30" s="3" t="s">
        <v>7</v>
      </c>
      <c r="I30" s="7">
        <f t="shared" si="1"/>
        <v>3</v>
      </c>
      <c r="J30" s="8">
        <f t="shared" si="2"/>
        <v>1</v>
      </c>
      <c r="K30" s="9">
        <f>COUNTIF(C30:H30,"ПЗК")</f>
        <v>2</v>
      </c>
    </row>
    <row r="31" spans="2:11" x14ac:dyDescent="0.25">
      <c r="B31" s="2">
        <v>18</v>
      </c>
      <c r="C31" s="4" t="s">
        <v>24</v>
      </c>
      <c r="D31" s="3" t="s">
        <v>7</v>
      </c>
      <c r="E31" s="3" t="s">
        <v>7</v>
      </c>
      <c r="F31" s="5" t="s">
        <v>8</v>
      </c>
      <c r="G31" s="4" t="s">
        <v>24</v>
      </c>
      <c r="H31" s="3" t="s">
        <v>7</v>
      </c>
      <c r="I31" s="7">
        <f t="shared" si="1"/>
        <v>3</v>
      </c>
      <c r="J31" s="8">
        <f t="shared" si="2"/>
        <v>1</v>
      </c>
      <c r="K31" s="9">
        <f>COUNTIF(C31:H31,"ПЗК")</f>
        <v>2</v>
      </c>
    </row>
    <row r="32" spans="2:11" x14ac:dyDescent="0.25">
      <c r="B32" s="2">
        <v>19</v>
      </c>
      <c r="C32" s="3" t="s">
        <v>7</v>
      </c>
      <c r="D32" s="4" t="s">
        <v>24</v>
      </c>
      <c r="E32" s="5" t="s">
        <v>8</v>
      </c>
      <c r="F32" s="3" t="s">
        <v>7</v>
      </c>
      <c r="G32" s="4" t="s">
        <v>24</v>
      </c>
      <c r="H32" s="3" t="s">
        <v>7</v>
      </c>
      <c r="I32" s="7">
        <f t="shared" si="1"/>
        <v>3</v>
      </c>
      <c r="J32" s="8">
        <f t="shared" si="2"/>
        <v>1</v>
      </c>
      <c r="K32" s="9">
        <f>COUNTIF(C32:H32,"ПЗК")</f>
        <v>2</v>
      </c>
    </row>
    <row r="33" spans="2:17" x14ac:dyDescent="0.25">
      <c r="B33" s="2">
        <v>20</v>
      </c>
      <c r="C33" s="5" t="s">
        <v>8</v>
      </c>
      <c r="D33" s="3" t="s">
        <v>7</v>
      </c>
      <c r="E33" s="3" t="s">
        <v>7</v>
      </c>
      <c r="F33" s="4" t="s">
        <v>24</v>
      </c>
      <c r="G33" s="5" t="s">
        <v>8</v>
      </c>
      <c r="H33" s="3" t="s">
        <v>7</v>
      </c>
      <c r="I33" s="7">
        <f t="shared" si="1"/>
        <v>3</v>
      </c>
      <c r="J33" s="8">
        <f t="shared" si="2"/>
        <v>2</v>
      </c>
      <c r="K33" s="9">
        <f>COUNTIF(C33:H33,"ПЗК")</f>
        <v>1</v>
      </c>
      <c r="M33" s="26"/>
      <c r="N33" s="26"/>
      <c r="O33" s="26"/>
      <c r="P33" s="26"/>
      <c r="Q33" s="26"/>
    </row>
    <row r="34" spans="2:17" x14ac:dyDescent="0.25">
      <c r="B34" s="2">
        <v>21</v>
      </c>
      <c r="C34" s="3" t="s">
        <v>7</v>
      </c>
      <c r="D34" s="5" t="s">
        <v>8</v>
      </c>
      <c r="E34" s="4" t="s">
        <v>24</v>
      </c>
      <c r="F34" s="3" t="s">
        <v>7</v>
      </c>
      <c r="G34" s="4" t="s">
        <v>24</v>
      </c>
      <c r="H34" s="3" t="s">
        <v>7</v>
      </c>
      <c r="I34" s="7">
        <f t="shared" si="1"/>
        <v>3</v>
      </c>
      <c r="J34" s="8">
        <f t="shared" si="2"/>
        <v>1</v>
      </c>
      <c r="K34" s="9">
        <f>COUNTIF(C34:H34,"ПЗК")</f>
        <v>2</v>
      </c>
    </row>
    <row r="35" spans="2:17" x14ac:dyDescent="0.25">
      <c r="B35" s="2">
        <v>22</v>
      </c>
      <c r="C35" s="4" t="s">
        <v>24</v>
      </c>
      <c r="D35" s="3" t="s">
        <v>7</v>
      </c>
      <c r="E35" s="3" t="s">
        <v>7</v>
      </c>
      <c r="F35" s="4" t="s">
        <v>24</v>
      </c>
      <c r="G35" s="5" t="s">
        <v>8</v>
      </c>
      <c r="H35" s="3" t="s">
        <v>7</v>
      </c>
      <c r="I35" s="7">
        <f t="shared" si="1"/>
        <v>3</v>
      </c>
      <c r="J35" s="8">
        <f t="shared" si="2"/>
        <v>1</v>
      </c>
      <c r="K35" s="9">
        <f>COUNTIF(C35:H35,"ПЗК")</f>
        <v>2</v>
      </c>
    </row>
    <row r="36" spans="2:17" x14ac:dyDescent="0.25">
      <c r="B36" s="2">
        <v>23</v>
      </c>
      <c r="C36" s="3" t="s">
        <v>7</v>
      </c>
      <c r="D36" s="4" t="s">
        <v>24</v>
      </c>
      <c r="E36" s="4" t="s">
        <v>24</v>
      </c>
      <c r="F36" s="3" t="s">
        <v>7</v>
      </c>
      <c r="G36" s="5" t="s">
        <v>8</v>
      </c>
      <c r="H36" s="3" t="s">
        <v>7</v>
      </c>
      <c r="I36" s="7">
        <f t="shared" si="1"/>
        <v>3</v>
      </c>
      <c r="J36" s="8">
        <f t="shared" si="2"/>
        <v>1</v>
      </c>
      <c r="K36" s="9">
        <f>COUNTIF(C36:H36,"ПЗК")</f>
        <v>2</v>
      </c>
    </row>
    <row r="37" spans="2:17" x14ac:dyDescent="0.25">
      <c r="B37" s="2">
        <v>24</v>
      </c>
      <c r="C37" s="5" t="s">
        <v>8</v>
      </c>
      <c r="D37" s="3" t="s">
        <v>7</v>
      </c>
      <c r="E37" s="3" t="s">
        <v>7</v>
      </c>
      <c r="F37" s="4" t="s">
        <v>24</v>
      </c>
      <c r="G37" s="4" t="s">
        <v>24</v>
      </c>
      <c r="H37" s="3" t="s">
        <v>7</v>
      </c>
      <c r="I37" s="7">
        <f t="shared" si="1"/>
        <v>3</v>
      </c>
      <c r="J37" s="8">
        <f t="shared" si="2"/>
        <v>1</v>
      </c>
      <c r="K37" s="9">
        <f>COUNTIF(C37:H37,"ПЗК")</f>
        <v>2</v>
      </c>
    </row>
    <row r="38" spans="2:17" x14ac:dyDescent="0.25">
      <c r="B38" s="2">
        <v>25</v>
      </c>
      <c r="C38" s="3" t="s">
        <v>7</v>
      </c>
      <c r="D38" s="4" t="s">
        <v>24</v>
      </c>
      <c r="E38" s="4" t="s">
        <v>24</v>
      </c>
      <c r="F38" s="3" t="s">
        <v>7</v>
      </c>
      <c r="G38" s="5" t="s">
        <v>8</v>
      </c>
      <c r="H38" s="3" t="s">
        <v>7</v>
      </c>
      <c r="I38" s="7">
        <f t="shared" si="1"/>
        <v>3</v>
      </c>
      <c r="J38" s="8">
        <f t="shared" si="2"/>
        <v>1</v>
      </c>
      <c r="K38" s="9">
        <f>COUNTIF(C38:H38,"ПЗК")</f>
        <v>2</v>
      </c>
    </row>
    <row r="39" spans="2:17" x14ac:dyDescent="0.25">
      <c r="B39" s="2">
        <v>26</v>
      </c>
      <c r="C39" s="4" t="s">
        <v>24</v>
      </c>
      <c r="D39" s="3" t="s">
        <v>7</v>
      </c>
      <c r="E39" s="3" t="s">
        <v>7</v>
      </c>
      <c r="F39" s="5" t="s">
        <v>8</v>
      </c>
      <c r="G39" s="4" t="s">
        <v>24</v>
      </c>
      <c r="H39" s="3" t="s">
        <v>7</v>
      </c>
      <c r="I39" s="7">
        <f t="shared" si="1"/>
        <v>3</v>
      </c>
      <c r="J39" s="8">
        <f t="shared" si="2"/>
        <v>1</v>
      </c>
      <c r="K39" s="9">
        <f>COUNTIF(C39:H39,"ПЗК")</f>
        <v>2</v>
      </c>
    </row>
    <row r="40" spans="2:17" x14ac:dyDescent="0.25">
      <c r="B40" s="2">
        <v>27</v>
      </c>
      <c r="C40" s="3" t="s">
        <v>7</v>
      </c>
      <c r="D40" s="5" t="s">
        <v>8</v>
      </c>
      <c r="E40" s="5" t="s">
        <v>8</v>
      </c>
      <c r="F40" s="3" t="s">
        <v>7</v>
      </c>
      <c r="G40" s="4" t="s">
        <v>24</v>
      </c>
      <c r="H40" s="3" t="s">
        <v>7</v>
      </c>
      <c r="I40" s="7">
        <f t="shared" si="1"/>
        <v>3</v>
      </c>
      <c r="J40" s="8">
        <f t="shared" si="2"/>
        <v>2</v>
      </c>
      <c r="K40" s="9">
        <f>COUNTIF(C40:H40,"ПЗК")</f>
        <v>1</v>
      </c>
    </row>
    <row r="41" spans="2:17" x14ac:dyDescent="0.25">
      <c r="B41" s="2">
        <v>28</v>
      </c>
      <c r="C41" s="4" t="s">
        <v>24</v>
      </c>
      <c r="D41" s="3" t="s">
        <v>7</v>
      </c>
      <c r="E41" s="3" t="s">
        <v>7</v>
      </c>
      <c r="F41" s="5" t="s">
        <v>8</v>
      </c>
      <c r="G41" s="4" t="s">
        <v>24</v>
      </c>
      <c r="H41" s="3" t="s">
        <v>7</v>
      </c>
      <c r="I41" s="7">
        <f t="shared" si="1"/>
        <v>3</v>
      </c>
      <c r="J41" s="8">
        <f t="shared" si="2"/>
        <v>1</v>
      </c>
      <c r="K41" s="9">
        <f>COUNTIF(C41:H41,"ПЗК")</f>
        <v>2</v>
      </c>
    </row>
    <row r="42" spans="2:17" x14ac:dyDescent="0.25">
      <c r="B42" s="2">
        <v>29</v>
      </c>
      <c r="C42" s="3" t="s">
        <v>7</v>
      </c>
      <c r="D42" s="4" t="s">
        <v>24</v>
      </c>
      <c r="E42" s="4" t="s">
        <v>24</v>
      </c>
      <c r="F42" s="3" t="s">
        <v>7</v>
      </c>
      <c r="G42" s="5" t="s">
        <v>8</v>
      </c>
      <c r="H42" s="3" t="s">
        <v>7</v>
      </c>
      <c r="I42" s="7">
        <f t="shared" si="1"/>
        <v>3</v>
      </c>
      <c r="J42" s="8">
        <f t="shared" si="2"/>
        <v>1</v>
      </c>
      <c r="K42" s="9">
        <f>COUNTIF(C42:H42,"ПЗК")</f>
        <v>2</v>
      </c>
    </row>
    <row r="43" spans="2:17" x14ac:dyDescent="0.25">
      <c r="B43" s="2">
        <v>30</v>
      </c>
      <c r="C43" s="5" t="s">
        <v>8</v>
      </c>
      <c r="D43" s="3" t="s">
        <v>7</v>
      </c>
      <c r="E43" s="3" t="s">
        <v>7</v>
      </c>
      <c r="F43" s="4" t="s">
        <v>24</v>
      </c>
      <c r="G43" s="4" t="s">
        <v>24</v>
      </c>
      <c r="H43" s="3" t="s">
        <v>7</v>
      </c>
      <c r="I43" s="7">
        <f t="shared" si="1"/>
        <v>3</v>
      </c>
      <c r="J43" s="8">
        <f t="shared" si="2"/>
        <v>1</v>
      </c>
      <c r="K43" s="9">
        <f>COUNTIF(C43:H43,"ПЗК")</f>
        <v>2</v>
      </c>
    </row>
    <row r="44" spans="2:17" x14ac:dyDescent="0.25">
      <c r="B44" s="2">
        <v>31</v>
      </c>
      <c r="C44" s="3" t="s">
        <v>7</v>
      </c>
      <c r="D44" s="4" t="s">
        <v>24</v>
      </c>
      <c r="E44" s="4" t="s">
        <v>24</v>
      </c>
      <c r="F44" s="3" t="s">
        <v>7</v>
      </c>
      <c r="G44" s="5" t="s">
        <v>8</v>
      </c>
      <c r="H44" s="3" t="s">
        <v>7</v>
      </c>
      <c r="I44" s="7">
        <f t="shared" si="1"/>
        <v>3</v>
      </c>
      <c r="J44" s="8">
        <f t="shared" si="2"/>
        <v>1</v>
      </c>
      <c r="K44" s="9">
        <f>COUNTIF(C44:H44,"ПЗК")</f>
        <v>2</v>
      </c>
    </row>
    <row r="45" spans="2:17" x14ac:dyDescent="0.25">
      <c r="B45" s="7" t="s">
        <v>15</v>
      </c>
      <c r="C45" s="7">
        <f>COUNTIF(C14:C44,"СНС")</f>
        <v>16</v>
      </c>
      <c r="D45" s="7">
        <f t="shared" ref="D45:H45" si="3">COUNTIF(D14:D44,"СНС")</f>
        <v>15</v>
      </c>
      <c r="E45" s="7">
        <f t="shared" si="3"/>
        <v>15</v>
      </c>
      <c r="F45" s="7">
        <f t="shared" si="3"/>
        <v>16</v>
      </c>
      <c r="G45" s="7">
        <f t="shared" si="3"/>
        <v>0</v>
      </c>
      <c r="H45" s="7">
        <f t="shared" si="3"/>
        <v>31</v>
      </c>
      <c r="I45" s="7">
        <f>SUM(C45:H45)</f>
        <v>93</v>
      </c>
      <c r="J45" s="6"/>
      <c r="K45" s="6"/>
    </row>
    <row r="46" spans="2:17" x14ac:dyDescent="0.25">
      <c r="B46" s="8" t="s">
        <v>8</v>
      </c>
      <c r="C46" s="8">
        <f>COUNTIF(C14:C44,"СПС")</f>
        <v>6</v>
      </c>
      <c r="D46" s="8">
        <f t="shared" ref="D46:H46" si="4">COUNTIF(D14:D44,"СПС")</f>
        <v>6</v>
      </c>
      <c r="E46" s="8">
        <f t="shared" si="4"/>
        <v>6</v>
      </c>
      <c r="F46" s="8">
        <f t="shared" si="4"/>
        <v>6</v>
      </c>
      <c r="G46" s="8">
        <f t="shared" si="4"/>
        <v>12</v>
      </c>
      <c r="H46" s="8">
        <f t="shared" si="4"/>
        <v>0</v>
      </c>
      <c r="I46" s="6"/>
      <c r="J46" s="8">
        <f>SUM(J14:J45)</f>
        <v>36</v>
      </c>
      <c r="K46" s="6"/>
    </row>
    <row r="47" spans="2:17" x14ac:dyDescent="0.25">
      <c r="B47" s="9" t="s">
        <v>24</v>
      </c>
      <c r="C47" s="9">
        <f>COUNTIF(C14:C44,"ПЗК")</f>
        <v>9</v>
      </c>
      <c r="D47" s="9">
        <f>COUNTIF(D14:D44,"ПЗК")</f>
        <v>10</v>
      </c>
      <c r="E47" s="9">
        <f>COUNTIF(E14:E44,"ПЗК")</f>
        <v>10</v>
      </c>
      <c r="F47" s="9">
        <f>COUNTIF(F14:F44,"ПЗК")</f>
        <v>9</v>
      </c>
      <c r="G47" s="9">
        <f>COUNTIF(G14:G44,"ПЗК")</f>
        <v>19</v>
      </c>
      <c r="H47" s="9">
        <f>COUNTIF(H14:H44,"ПЗК")</f>
        <v>0</v>
      </c>
      <c r="I47" s="6"/>
      <c r="J47" s="6"/>
      <c r="K47" s="9">
        <f>SUM(K14:K46)</f>
        <v>57</v>
      </c>
    </row>
  </sheetData>
  <mergeCells count="1">
    <mergeCell ref="B1:H1"/>
  </mergeCells>
  <pageMargins left="0.75" right="0.25" top="0.2" bottom="0.2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76A7-7945-402D-A7DA-7B7F884B11CB}">
  <dimension ref="B2:F21"/>
  <sheetViews>
    <sheetView workbookViewId="0">
      <selection activeCell="H20" sqref="H20"/>
    </sheetView>
  </sheetViews>
  <sheetFormatPr defaultRowHeight="15" x14ac:dyDescent="0.25"/>
  <sheetData>
    <row r="2" spans="2:6" ht="57.75" x14ac:dyDescent="0.25">
      <c r="B2" s="27"/>
      <c r="C2" s="28" t="s">
        <v>13</v>
      </c>
      <c r="D2" s="29"/>
      <c r="E2" s="29"/>
      <c r="F2" s="29"/>
    </row>
    <row r="3" spans="2:6" x14ac:dyDescent="0.25">
      <c r="B3" s="29" t="s">
        <v>7</v>
      </c>
      <c r="C3" s="29">
        <v>15</v>
      </c>
      <c r="D3" s="29"/>
      <c r="E3" s="29"/>
      <c r="F3" s="29"/>
    </row>
    <row r="4" spans="2:6" x14ac:dyDescent="0.25">
      <c r="B4" s="29" t="s">
        <v>8</v>
      </c>
      <c r="C4" s="29">
        <v>5</v>
      </c>
      <c r="D4" s="29"/>
      <c r="E4" s="29"/>
      <c r="F4" s="29"/>
    </row>
    <row r="5" spans="2:6" x14ac:dyDescent="0.25">
      <c r="B5" s="29" t="s">
        <v>24</v>
      </c>
      <c r="C5" s="30">
        <v>8</v>
      </c>
      <c r="D5" s="29"/>
      <c r="E5" s="29"/>
      <c r="F5" s="29"/>
    </row>
    <row r="6" spans="2:6" x14ac:dyDescent="0.25">
      <c r="B6" s="29"/>
      <c r="C6" s="29">
        <f>SUM(C3:C5)</f>
        <v>28</v>
      </c>
      <c r="D6" s="29"/>
      <c r="E6" s="29"/>
      <c r="F6" s="29"/>
    </row>
    <row r="7" spans="2:6" x14ac:dyDescent="0.25">
      <c r="B7" s="29"/>
      <c r="C7" s="29"/>
      <c r="D7" s="29"/>
      <c r="E7" s="29"/>
      <c r="F7" s="29"/>
    </row>
    <row r="8" spans="2:6" x14ac:dyDescent="0.25">
      <c r="B8" s="31" t="s">
        <v>14</v>
      </c>
      <c r="C8" s="31"/>
      <c r="D8" s="31"/>
      <c r="E8" s="31"/>
      <c r="F8" s="31"/>
    </row>
    <row r="9" spans="2:6" x14ac:dyDescent="0.25">
      <c r="B9" s="31"/>
      <c r="C9" s="31"/>
      <c r="D9" s="31"/>
      <c r="E9" s="31"/>
      <c r="F9" s="31"/>
    </row>
    <row r="10" spans="2:6" x14ac:dyDescent="0.25">
      <c r="B10" s="31"/>
      <c r="C10" s="31"/>
      <c r="D10" s="31"/>
      <c r="E10" s="31"/>
      <c r="F10" s="31"/>
    </row>
    <row r="11" spans="2:6" x14ac:dyDescent="0.25">
      <c r="B11" s="31"/>
      <c r="C11" s="31"/>
      <c r="D11" s="31"/>
      <c r="E11" s="31"/>
      <c r="F11" s="31"/>
    </row>
    <row r="12" spans="2:6" x14ac:dyDescent="0.25">
      <c r="B12" s="29"/>
      <c r="C12" s="29"/>
      <c r="D12" s="29"/>
      <c r="E12" s="29"/>
      <c r="F12" s="29"/>
    </row>
    <row r="13" spans="2:6" x14ac:dyDescent="0.25">
      <c r="B13" s="29" t="s">
        <v>25</v>
      </c>
      <c r="C13" s="29"/>
      <c r="D13" s="29"/>
      <c r="E13" s="29"/>
      <c r="F13" s="29"/>
    </row>
    <row r="14" spans="2:6" x14ac:dyDescent="0.25">
      <c r="B14" s="29"/>
      <c r="C14" s="29"/>
      <c r="D14" s="29"/>
      <c r="E14" s="29"/>
      <c r="F14" s="29"/>
    </row>
    <row r="15" spans="2:6" x14ac:dyDescent="0.25">
      <c r="B15" s="29"/>
      <c r="C15" s="29"/>
      <c r="D15" s="29"/>
      <c r="E15" s="29"/>
      <c r="F15" s="29"/>
    </row>
    <row r="16" spans="2:6" x14ac:dyDescent="0.25">
      <c r="B16" s="29"/>
      <c r="C16" s="29"/>
      <c r="D16" s="29"/>
      <c r="E16" s="29"/>
      <c r="F16" s="29"/>
    </row>
    <row r="17" spans="2:6" x14ac:dyDescent="0.25">
      <c r="B17" s="29"/>
      <c r="C17" s="32" t="s">
        <v>10</v>
      </c>
      <c r="D17" s="33" t="s">
        <v>11</v>
      </c>
      <c r="E17" s="32" t="s">
        <v>12</v>
      </c>
      <c r="F17" s="29"/>
    </row>
    <row r="18" spans="2:6" x14ac:dyDescent="0.25">
      <c r="B18" s="29"/>
      <c r="C18" s="32"/>
      <c r="D18" s="33"/>
      <c r="E18" s="32"/>
      <c r="F18" s="29"/>
    </row>
    <row r="19" spans="2:6" x14ac:dyDescent="0.25">
      <c r="B19" s="29"/>
      <c r="C19" s="32"/>
      <c r="D19" s="33"/>
      <c r="E19" s="32"/>
      <c r="F19" s="29"/>
    </row>
    <row r="20" spans="2:6" x14ac:dyDescent="0.25">
      <c r="B20" s="34" t="s">
        <v>9</v>
      </c>
      <c r="C20" s="35">
        <f>5/13*15</f>
        <v>5.7692307692307692</v>
      </c>
      <c r="D20" s="36">
        <f>5/13*16</f>
        <v>6.1538461538461542</v>
      </c>
      <c r="E20" s="35">
        <f>5/13*31</f>
        <v>11.923076923076923</v>
      </c>
      <c r="F20" s="29"/>
    </row>
    <row r="21" spans="2:6" x14ac:dyDescent="0.25">
      <c r="B21" s="29" t="s">
        <v>26</v>
      </c>
      <c r="C21" s="37">
        <f>8/13*15</f>
        <v>9.2307692307692317</v>
      </c>
      <c r="D21" s="38">
        <f>8/13*16</f>
        <v>9.8461538461538467</v>
      </c>
      <c r="E21" s="37">
        <f>8/13*31</f>
        <v>19.076923076923077</v>
      </c>
      <c r="F21" s="29"/>
    </row>
  </sheetData>
  <mergeCells count="4">
    <mergeCell ref="B8:F11"/>
    <mergeCell ref="C17:C19"/>
    <mergeCell ref="D17:D19"/>
    <mergeCell ref="E17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2026-03-04T09:21:02Z</cp:lastPrinted>
  <dcterms:created xsi:type="dcterms:W3CDTF">2026-03-02T09:10:12Z</dcterms:created>
  <dcterms:modified xsi:type="dcterms:W3CDTF">2026-03-04T09:21:06Z</dcterms:modified>
</cp:coreProperties>
</file>